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20490" windowHeight="787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21" i="3"/>
  <c r="D20" i="3"/>
  <c r="D19" i="3"/>
  <c r="D14" i="3"/>
  <c r="D13" i="3"/>
  <c r="D12" i="3"/>
  <c r="D11" i="3"/>
  <c r="D10" i="3"/>
  <c r="D9" i="3"/>
  <c r="D8" i="3"/>
  <c r="G152" i="1" l="1"/>
  <c r="G151" i="1"/>
  <c r="G150" i="1"/>
  <c r="G149" i="1"/>
  <c r="G148" i="1"/>
  <c r="G147" i="1"/>
  <c r="G146" i="1"/>
  <c r="F145" i="1"/>
  <c r="E145" i="1"/>
  <c r="G145" i="1" s="1"/>
  <c r="D145" i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G128" i="1" s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G108" i="1" s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C88" i="1"/>
  <c r="C79" i="1" s="1"/>
  <c r="B88" i="1"/>
  <c r="G87" i="1"/>
  <c r="G86" i="1"/>
  <c r="G85" i="1"/>
  <c r="G84" i="1"/>
  <c r="G83" i="1"/>
  <c r="G82" i="1"/>
  <c r="G81" i="1"/>
  <c r="G80" i="1" s="1"/>
  <c r="F80" i="1"/>
  <c r="E80" i="1"/>
  <c r="D80" i="1"/>
  <c r="C80" i="1"/>
  <c r="B80" i="1"/>
  <c r="F79" i="1"/>
  <c r="D79" i="1"/>
  <c r="B79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D55" i="1"/>
  <c r="G54" i="1"/>
  <c r="F53" i="1"/>
  <c r="E53" i="1"/>
  <c r="D53" i="1"/>
  <c r="G53" i="1" s="1"/>
  <c r="C53" i="1"/>
  <c r="B53" i="1"/>
  <c r="F43" i="1"/>
  <c r="E43" i="1"/>
  <c r="D43" i="1"/>
  <c r="G43" i="1" s="1"/>
  <c r="C43" i="1"/>
  <c r="B43" i="1"/>
  <c r="F33" i="1"/>
  <c r="E33" i="1"/>
  <c r="D33" i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G5" i="1"/>
  <c r="F5" i="1"/>
  <c r="E5" i="1"/>
  <c r="D5" i="1"/>
  <c r="C5" i="1"/>
  <c r="B5" i="1"/>
  <c r="B4" i="1"/>
  <c r="B154" i="1" s="1"/>
  <c r="F4" i="1" l="1"/>
  <c r="F154" i="1" s="1"/>
  <c r="G33" i="1"/>
  <c r="D4" i="1"/>
  <c r="D154" i="1" s="1"/>
  <c r="C4" i="1"/>
  <c r="C154" i="1" s="1"/>
  <c r="E4" i="1"/>
  <c r="E154" i="1" s="1"/>
  <c r="G70" i="1"/>
  <c r="G88" i="1"/>
  <c r="G79" i="1" s="1"/>
  <c r="G4" i="1" l="1"/>
  <c r="G154" i="1" s="1"/>
  <c r="G5" i="2" l="1"/>
  <c r="F5" i="2"/>
  <c r="E5" i="2"/>
  <c r="D5" i="2"/>
  <c r="C5" i="2"/>
  <c r="B5" i="2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D11" i="4"/>
  <c r="C11" i="4"/>
  <c r="B11" i="4"/>
  <c r="G10" i="4"/>
  <c r="G9" i="4"/>
  <c r="G7" i="4"/>
  <c r="F7" i="4"/>
  <c r="F4" i="4" s="1"/>
  <c r="F27" i="4" s="1"/>
  <c r="E7" i="4"/>
  <c r="D7" i="4"/>
  <c r="C7" i="4"/>
  <c r="B7" i="4"/>
  <c r="G6" i="4"/>
  <c r="G5" i="4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18" i="3"/>
  <c r="G17" i="3"/>
  <c r="F16" i="3"/>
  <c r="E16" i="3"/>
  <c r="D16" i="3"/>
  <c r="C16" i="3"/>
  <c r="B16" i="3"/>
  <c r="G7" i="3"/>
  <c r="F6" i="3"/>
  <c r="E6" i="3"/>
  <c r="D6" i="3"/>
  <c r="C6" i="3"/>
  <c r="B6" i="3"/>
  <c r="E5" i="3"/>
  <c r="E79" i="3" s="1"/>
  <c r="G30" i="2"/>
  <c r="G29" i="2"/>
  <c r="G28" i="2"/>
  <c r="G27" i="2"/>
  <c r="G26" i="2"/>
  <c r="G25" i="2"/>
  <c r="G24" i="2"/>
  <c r="G23" i="2"/>
  <c r="G22" i="2" s="1"/>
  <c r="F22" i="2"/>
  <c r="E22" i="2"/>
  <c r="D22" i="2"/>
  <c r="C22" i="2"/>
  <c r="B22" i="2"/>
  <c r="F32" i="2"/>
  <c r="E32" i="2"/>
  <c r="D32" i="2"/>
  <c r="C32" i="2"/>
  <c r="B32" i="2"/>
  <c r="C5" i="3" l="1"/>
  <c r="C79" i="3" s="1"/>
  <c r="E4" i="4"/>
  <c r="E27" i="4" s="1"/>
  <c r="G16" i="3"/>
  <c r="G5" i="3" s="1"/>
  <c r="G79" i="3" s="1"/>
  <c r="D5" i="3"/>
  <c r="B5" i="3"/>
  <c r="B79" i="3" s="1"/>
  <c r="F5" i="3"/>
  <c r="F79" i="3" s="1"/>
  <c r="G6" i="3"/>
  <c r="G32" i="2"/>
  <c r="C27" i="4"/>
  <c r="D42" i="3"/>
  <c r="G42" i="3" s="1"/>
  <c r="G11" i="4"/>
  <c r="G4" i="4" s="1"/>
  <c r="G27" i="4" s="1"/>
  <c r="D79" i="3" l="1"/>
</calcChain>
</file>

<file path=xl/sharedStrings.xml><?xml version="1.0" encoding="utf-8"?>
<sst xmlns="http://schemas.openxmlformats.org/spreadsheetml/2006/main" count="303" uniqueCount="167">
  <si>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</si>
  <si>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</si>
  <si>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</si>
  <si>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</si>
  <si>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</si>
  <si>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</si>
  <si>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</si>
  <si>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</si>
  <si>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</si>
  <si>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</si>
  <si>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</si>
  <si>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</si>
  <si>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</si>
  <si>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</si>
  <si>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</si>
  <si>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</si>
  <si>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</si>
  <si>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</si>
  <si>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</si>
  <si>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</si>
  <si>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</si>
  <si>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</si>
  <si>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</si>
  <si>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</si>
  <si>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</si>
  <si>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</si>
  <si>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</si>
  <si>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</si>
  <si>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</si>
  <si>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</si>
  <si>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</si>
  <si>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</si>
  <si>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</si>
  <si>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</si>
  <si>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</si>
  <si>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</si>
  <si>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</si>
  <si>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</si>
  <si>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</si>
  <si>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</si>
  <si>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</si>
  <si>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</si>
  <si>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</si>
  <si>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</si>
  <si>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</si>
  <si>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</si>
  <si>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</si>
  <si>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</si>
  <si>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</si>
  <si>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</si>
  <si>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</si>
  <si>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</si>
  <si>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</si>
  <si>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</si>
  <si>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</si>
  <si>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</si>
  <si>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</si>
  <si>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</si>
  <si>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</si>
  <si>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</si>
  <si>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</si>
  <si>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</si>
  <si>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</si>
  <si>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</si>
  <si>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</si>
  <si>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</si>
  <si>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</si>
  <si>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</si>
  <si>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</si>
  <si>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</si>
  <si>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</si>
  <si>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</si>
  <si>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</si>
  <si>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</si>
  <si>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</si>
  <si>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</si>
  <si>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</si>
  <si>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</si>
  <si>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</si>
  <si>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</si>
  <si>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</si>
  <si>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</si>
  <si>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</si>
  <si>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</si>
  <si>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</si>
  <si>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</si>
  <si>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</si>
  <si>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</si>
  <si>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</si>
  <si>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</si>
  <si>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</si>
  <si>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</si>
  <si>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</si>
  <si>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</si>
  <si>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</si>
  <si>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</si>
  <si>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</si>
  <si>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</si>
  <si>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</si>
  <si>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</si>
  <si>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</si>
  <si>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</si>
  <si>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</si>
  <si>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</si>
  <si>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</si>
  <si>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</si>
  <si>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</si>
  <si>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</si>
  <si>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</si>
  <si>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</si>
  <si>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</si>
  <si>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</si>
  <si>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</si>
  <si>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</si>
  <si>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</si>
  <si>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</si>
  <si>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</si>
  <si>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</si>
  <si>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</si>
  <si>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</si>
  <si>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</si>
  <si>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</si>
  <si>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</si>
  <si>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</si>
  <si>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</si>
  <si>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</si>
  <si>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</si>
  <si>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</si>
  <si>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</si>
  <si>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</si>
  <si>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</si>
  <si>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</si>
  <si>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</si>
  <si>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</si>
  <si>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</si>
  <si>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</si>
  <si>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</si>
  <si>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</si>
  <si>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</si>
  <si>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</si>
  <si>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</si>
  <si>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</si>
  <si>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</si>
  <si>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</si>
  <si>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</si>
  <si>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</si>
  <si>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</si>
  <si>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</si>
  <si>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</si>
  <si>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B. ALIMENTARIO</t>
  </si>
  <si>
    <t>A. ADULTO MAYOR</t>
  </si>
  <si>
    <t>C. CASAS DIFERENTE</t>
  </si>
  <si>
    <t>D. CADI</t>
  </si>
  <si>
    <t>E. CEMAIV</t>
  </si>
  <si>
    <t>F. CENTROS DIF</t>
  </si>
  <si>
    <t>G. EDUC. COMUNITARIAS</t>
  </si>
  <si>
    <t>H. DISCAPACIDAD</t>
  </si>
  <si>
    <t>I. PROCURADURIA</t>
  </si>
  <si>
    <t>J. REHABILITACION</t>
  </si>
  <si>
    <t>K. PREVERP</t>
  </si>
  <si>
    <t>L. JUBIL Y PENSIONA</t>
  </si>
  <si>
    <t>M. CONTAB Y ADMON</t>
  </si>
  <si>
    <t>N. DIRECCION</t>
  </si>
  <si>
    <t>NOMBRE DEL ENTE PÚBLICO (a)
Estado Analítico del Ejercicio del Presupuesto de Egresos Detallado - LDF
Clasificación de Servicios Personales por Categoría
Del 1 de enero al 30 de JUNIO de 2017 (b)
(PESOS)</t>
  </si>
  <si>
    <t>SISTEMA PARA EL DESARROLLO INTEGRAL DE LA FAMILIA DEL MUNICIPIOD E COMONFORT, GTO. (a)
Estado Analítico del Ejercicio del Presupuesto de Egresos Detallado - LDF
Clasificación Funcional (Finalidad y Función)
Del 1 de enero Al 30 de Septiembre de 2017 (b)
(PESOS)</t>
  </si>
  <si>
    <t>Estado Analítico del Ejercicio del Presupuesto de Egresos Detallado - LDF
Clasificación por Objeto del Gasto (Capítulo y Concepto)
Del 1 de enero al 30  de septiembre de 2017 (b)
(PESOS)</t>
  </si>
  <si>
    <t>SISTEMA PARA EL DESARROLLO INTEGRAL DE LA FAMILIA DEL MUNICPIO DE COMONFORT, GTO. (a)
Estado Analítico del Ejercicio del Presupuesto de Egresos Detallado - LDF
Clasificación Administrativa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</si>
</sst>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7" xfId="0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D4" sqref="D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81" customHeight="1">
      <c r="A1" s="45" t="s">
        <v>165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14695185.32</v>
      </c>
      <c r="C4" s="7">
        <f t="shared" ref="C4:G4" si="0">C5+C13+C23+C33+C43+C53+C57+C66+C70</f>
        <v>110096</v>
      </c>
      <c r="D4" s="7">
        <f t="shared" si="0"/>
        <v>14805281.32</v>
      </c>
      <c r="E4" s="7">
        <f t="shared" si="0"/>
        <v>9679287.2400000002</v>
      </c>
      <c r="F4" s="7">
        <f t="shared" si="0"/>
        <v>9679287.2400000002</v>
      </c>
      <c r="G4" s="7">
        <f t="shared" si="0"/>
        <v>5125994.08</v>
      </c>
    </row>
    <row r="5" spans="1:7">
      <c r="A5" s="8" t="s">
        <v>9</v>
      </c>
      <c r="B5" s="9">
        <f>SUM(B6:B12)</f>
        <v>11382726.34</v>
      </c>
      <c r="C5" s="9">
        <f t="shared" ref="C5:G5" si="1">SUM(C6:C12)</f>
        <v>0</v>
      </c>
      <c r="D5" s="9">
        <f t="shared" si="1"/>
        <v>11382726.34</v>
      </c>
      <c r="E5" s="9">
        <f t="shared" si="1"/>
        <v>7896862.9100000001</v>
      </c>
      <c r="F5" s="9">
        <f t="shared" si="1"/>
        <v>7896862.9100000001</v>
      </c>
      <c r="G5" s="9">
        <f t="shared" si="1"/>
        <v>3485863.4299999997</v>
      </c>
    </row>
    <row r="6" spans="1:7">
      <c r="A6" s="10" t="s">
        <v>10</v>
      </c>
      <c r="B6" s="11">
        <v>4496389.95</v>
      </c>
      <c r="C6" s="11">
        <v>-1014</v>
      </c>
      <c r="D6" s="11">
        <v>4495375.95</v>
      </c>
      <c r="E6" s="11">
        <v>3243237</v>
      </c>
      <c r="F6" s="11">
        <v>3243237</v>
      </c>
      <c r="G6" s="11">
        <v>1252138.95</v>
      </c>
    </row>
    <row r="7" spans="1:7">
      <c r="A7" s="10" t="s">
        <v>11</v>
      </c>
      <c r="B7" s="11">
        <v>3337241.34</v>
      </c>
      <c r="C7" s="11">
        <v>0</v>
      </c>
      <c r="D7" s="11">
        <v>3337241.34</v>
      </c>
      <c r="E7" s="11">
        <v>2702478.25</v>
      </c>
      <c r="F7" s="11">
        <v>2702478.25</v>
      </c>
      <c r="G7" s="11">
        <v>634763.09</v>
      </c>
    </row>
    <row r="8" spans="1:7">
      <c r="A8" s="10" t="s">
        <v>12</v>
      </c>
      <c r="B8" s="11">
        <v>1457070.72</v>
      </c>
      <c r="C8" s="11">
        <v>1014</v>
      </c>
      <c r="D8" s="11">
        <v>1458084.72</v>
      </c>
      <c r="E8" s="11">
        <v>491626.59</v>
      </c>
      <c r="F8" s="11">
        <v>491626.59</v>
      </c>
      <c r="G8" s="11">
        <v>966458.13</v>
      </c>
    </row>
    <row r="9" spans="1:7">
      <c r="A9" s="10" t="s">
        <v>13</v>
      </c>
      <c r="B9" s="11">
        <v>40000</v>
      </c>
      <c r="C9" s="11">
        <v>0</v>
      </c>
      <c r="D9" s="11">
        <v>40000</v>
      </c>
      <c r="E9" s="11">
        <v>25651.08</v>
      </c>
      <c r="F9" s="11">
        <v>25651.08</v>
      </c>
      <c r="G9" s="11">
        <v>14348.92</v>
      </c>
    </row>
    <row r="10" spans="1:7">
      <c r="A10" s="10" t="s">
        <v>14</v>
      </c>
      <c r="B10" s="11">
        <v>2052024.33</v>
      </c>
      <c r="C10" s="11">
        <v>0</v>
      </c>
      <c r="D10" s="11">
        <v>2052024.33</v>
      </c>
      <c r="E10" s="11">
        <v>1433869.99</v>
      </c>
      <c r="F10" s="11">
        <v>1433869.99</v>
      </c>
      <c r="G10" s="11">
        <v>618154.34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>
      <c r="A13" s="8" t="s">
        <v>17</v>
      </c>
      <c r="B13" s="9">
        <f>SUM(B14:B22)</f>
        <v>859331.88</v>
      </c>
      <c r="C13" s="9">
        <f t="shared" ref="C13:F13" si="2">SUM(C14:C22)</f>
        <v>11922</v>
      </c>
      <c r="D13" s="9">
        <f t="shared" si="2"/>
        <v>871253.88</v>
      </c>
      <c r="E13" s="9">
        <f t="shared" si="2"/>
        <v>583701.96</v>
      </c>
      <c r="F13" s="9">
        <f t="shared" si="2"/>
        <v>583701.96</v>
      </c>
      <c r="G13" s="9">
        <f t="shared" ref="G13:G76" si="3">D13-E13</f>
        <v>287551.92000000004</v>
      </c>
    </row>
    <row r="14" spans="1:7">
      <c r="A14" s="10" t="s">
        <v>18</v>
      </c>
      <c r="B14" s="11">
        <v>259000</v>
      </c>
      <c r="C14" s="11">
        <v>3482</v>
      </c>
      <c r="D14" s="11">
        <v>262482</v>
      </c>
      <c r="E14" s="11">
        <v>128700.4</v>
      </c>
      <c r="F14" s="11">
        <v>128700.4</v>
      </c>
      <c r="G14" s="11">
        <v>133781.6</v>
      </c>
    </row>
    <row r="15" spans="1:7">
      <c r="A15" s="10" t="s">
        <v>19</v>
      </c>
      <c r="B15" s="11">
        <v>94000</v>
      </c>
      <c r="C15" s="11">
        <v>8700</v>
      </c>
      <c r="D15" s="11">
        <v>102700</v>
      </c>
      <c r="E15" s="11">
        <v>67617.649999999994</v>
      </c>
      <c r="F15" s="11">
        <v>67617.649999999994</v>
      </c>
      <c r="G15" s="11">
        <v>35082.35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13000</v>
      </c>
      <c r="C17" s="11">
        <v>-172</v>
      </c>
      <c r="D17" s="11">
        <v>12828</v>
      </c>
      <c r="E17" s="11">
        <v>10311.39</v>
      </c>
      <c r="F17" s="11">
        <v>10311.39</v>
      </c>
      <c r="G17" s="11">
        <v>2516.61</v>
      </c>
    </row>
    <row r="18" spans="1:7">
      <c r="A18" s="10" t="s">
        <v>22</v>
      </c>
      <c r="B18" s="11">
        <v>24000</v>
      </c>
      <c r="C18" s="11">
        <v>14500</v>
      </c>
      <c r="D18" s="11">
        <v>38500</v>
      </c>
      <c r="E18" s="11">
        <v>32699.7</v>
      </c>
      <c r="F18" s="11">
        <v>32699.7</v>
      </c>
      <c r="G18" s="11">
        <v>5800.3</v>
      </c>
    </row>
    <row r="19" spans="1:7">
      <c r="A19" s="10" t="s">
        <v>23</v>
      </c>
      <c r="B19" s="11">
        <v>399331.88</v>
      </c>
      <c r="C19" s="11">
        <v>-11078</v>
      </c>
      <c r="D19" s="11">
        <v>388253.88</v>
      </c>
      <c r="E19" s="11">
        <v>328862.34999999998</v>
      </c>
      <c r="F19" s="11">
        <v>328862.34999999998</v>
      </c>
      <c r="G19" s="11">
        <v>59391.53</v>
      </c>
    </row>
    <row r="20" spans="1:7">
      <c r="A20" s="10" t="s">
        <v>24</v>
      </c>
      <c r="B20" s="11">
        <v>28000</v>
      </c>
      <c r="C20" s="11">
        <v>-2500</v>
      </c>
      <c r="D20" s="11">
        <v>25500</v>
      </c>
      <c r="E20" s="11">
        <v>2895.36</v>
      </c>
      <c r="F20" s="11">
        <v>2895.36</v>
      </c>
      <c r="G20" s="11">
        <v>22604.639999999999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42000</v>
      </c>
      <c r="C22" s="11">
        <v>-1010</v>
      </c>
      <c r="D22" s="11">
        <v>40990</v>
      </c>
      <c r="E22" s="11">
        <v>12615.11</v>
      </c>
      <c r="F22" s="11">
        <v>12615.11</v>
      </c>
      <c r="G22" s="11">
        <v>28374.89</v>
      </c>
    </row>
    <row r="23" spans="1:7">
      <c r="A23" s="8" t="s">
        <v>27</v>
      </c>
      <c r="B23" s="9">
        <f>SUM(B24:B32)</f>
        <v>1384000</v>
      </c>
      <c r="C23" s="9">
        <f t="shared" ref="C23:F23" si="4">SUM(C24:C32)</f>
        <v>140429</v>
      </c>
      <c r="D23" s="9">
        <f t="shared" si="4"/>
        <v>1524429</v>
      </c>
      <c r="E23" s="9">
        <f t="shared" si="4"/>
        <v>926201.82000000007</v>
      </c>
      <c r="F23" s="9">
        <f t="shared" si="4"/>
        <v>926201.82000000007</v>
      </c>
      <c r="G23" s="9">
        <f t="shared" si="3"/>
        <v>598227.17999999993</v>
      </c>
    </row>
    <row r="24" spans="1:7">
      <c r="A24" s="10" t="s">
        <v>28</v>
      </c>
      <c r="B24" s="11">
        <v>252200</v>
      </c>
      <c r="C24" s="11">
        <v>4000</v>
      </c>
      <c r="D24" s="11">
        <v>256200</v>
      </c>
      <c r="E24" s="11">
        <v>147097.46</v>
      </c>
      <c r="F24" s="11">
        <v>147097.46</v>
      </c>
      <c r="G24" s="11">
        <v>109102.54</v>
      </c>
    </row>
    <row r="25" spans="1:7">
      <c r="A25" s="10" t="s">
        <v>29</v>
      </c>
      <c r="B25" s="11">
        <v>0</v>
      </c>
      <c r="C25" s="11">
        <v>28078</v>
      </c>
      <c r="D25" s="11">
        <v>28078</v>
      </c>
      <c r="E25" s="11">
        <v>18834.3</v>
      </c>
      <c r="F25" s="11">
        <v>18834.3</v>
      </c>
      <c r="G25" s="11">
        <v>9243.7000000000007</v>
      </c>
    </row>
    <row r="26" spans="1:7">
      <c r="A26" s="10" t="s">
        <v>30</v>
      </c>
      <c r="B26" s="11">
        <v>53000</v>
      </c>
      <c r="C26" s="11">
        <v>0</v>
      </c>
      <c r="D26" s="11">
        <v>53000</v>
      </c>
      <c r="E26" s="11">
        <v>24589.200000000001</v>
      </c>
      <c r="F26" s="11">
        <v>24589.200000000001</v>
      </c>
      <c r="G26" s="11">
        <v>28410.799999999999</v>
      </c>
    </row>
    <row r="27" spans="1:7">
      <c r="A27" s="10" t="s">
        <v>31</v>
      </c>
      <c r="B27" s="11">
        <v>98500</v>
      </c>
      <c r="C27" s="11">
        <v>0</v>
      </c>
      <c r="D27" s="11">
        <v>98500</v>
      </c>
      <c r="E27" s="11">
        <v>63138.68</v>
      </c>
      <c r="F27" s="11">
        <v>63138.68</v>
      </c>
      <c r="G27" s="11">
        <v>35361.32</v>
      </c>
    </row>
    <row r="28" spans="1:7">
      <c r="A28" s="10" t="s">
        <v>32</v>
      </c>
      <c r="B28" s="11">
        <v>224000</v>
      </c>
      <c r="C28" s="11">
        <v>105351</v>
      </c>
      <c r="D28" s="11">
        <v>329351</v>
      </c>
      <c r="E28" s="11">
        <v>234559.17</v>
      </c>
      <c r="F28" s="11">
        <v>234559.17</v>
      </c>
      <c r="G28" s="11">
        <v>94791.83</v>
      </c>
    </row>
    <row r="29" spans="1:7">
      <c r="A29" s="10" t="s">
        <v>33</v>
      </c>
      <c r="B29" s="11">
        <v>10000</v>
      </c>
      <c r="C29" s="11">
        <v>6000</v>
      </c>
      <c r="D29" s="11">
        <v>16000</v>
      </c>
      <c r="E29" s="11">
        <v>6735.02</v>
      </c>
      <c r="F29" s="11">
        <v>6735.02</v>
      </c>
      <c r="G29" s="11">
        <v>9264.98</v>
      </c>
    </row>
    <row r="30" spans="1:7">
      <c r="A30" s="10" t="s">
        <v>34</v>
      </c>
      <c r="B30" s="11">
        <v>21300</v>
      </c>
      <c r="C30" s="11">
        <v>0</v>
      </c>
      <c r="D30" s="11">
        <v>21300</v>
      </c>
      <c r="E30" s="11">
        <v>970</v>
      </c>
      <c r="F30" s="11">
        <v>970</v>
      </c>
      <c r="G30" s="11">
        <v>20330</v>
      </c>
    </row>
    <row r="31" spans="1:7">
      <c r="A31" s="10" t="s">
        <v>35</v>
      </c>
      <c r="B31" s="11">
        <v>564500</v>
      </c>
      <c r="C31" s="11">
        <v>-3000</v>
      </c>
      <c r="D31" s="11">
        <v>561500</v>
      </c>
      <c r="E31" s="11">
        <v>278164.07</v>
      </c>
      <c r="F31" s="11">
        <v>278164.07</v>
      </c>
      <c r="G31" s="11">
        <v>283335.93</v>
      </c>
    </row>
    <row r="32" spans="1:7">
      <c r="A32" s="10" t="s">
        <v>36</v>
      </c>
      <c r="B32" s="11">
        <v>160500</v>
      </c>
      <c r="C32" s="11">
        <v>0</v>
      </c>
      <c r="D32" s="11">
        <v>160500</v>
      </c>
      <c r="E32" s="11">
        <v>152113.92000000001</v>
      </c>
      <c r="F32" s="11">
        <v>152113.92000000001</v>
      </c>
      <c r="G32" s="11">
        <v>8386.08</v>
      </c>
    </row>
    <row r="33" spans="1:7">
      <c r="A33" s="8" t="s">
        <v>37</v>
      </c>
      <c r="B33" s="9">
        <f>SUM(B34:B42)</f>
        <v>729205.21</v>
      </c>
      <c r="C33" s="9">
        <f t="shared" ref="C33:F33" si="5">SUM(C34:C42)</f>
        <v>-37255</v>
      </c>
      <c r="D33" s="9">
        <f t="shared" si="5"/>
        <v>691950.21</v>
      </c>
      <c r="E33" s="9">
        <f t="shared" si="5"/>
        <v>244713.35</v>
      </c>
      <c r="F33" s="9">
        <f t="shared" si="5"/>
        <v>244713.35</v>
      </c>
      <c r="G33" s="9">
        <f t="shared" si="3"/>
        <v>447236.86</v>
      </c>
    </row>
    <row r="34" spans="1:7">
      <c r="A34" s="10" t="s">
        <v>38</v>
      </c>
      <c r="B34" s="11">
        <v>576663.75</v>
      </c>
      <c r="C34" s="11">
        <v>-37255</v>
      </c>
      <c r="D34" s="11">
        <v>539408.75</v>
      </c>
      <c r="E34" s="11">
        <v>153489.4</v>
      </c>
      <c r="F34" s="11">
        <v>153489.4</v>
      </c>
      <c r="G34" s="11">
        <v>385919.35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82000</v>
      </c>
      <c r="C37" s="11">
        <v>0</v>
      </c>
      <c r="D37" s="11">
        <v>82000</v>
      </c>
      <c r="E37" s="11">
        <v>34530.300000000003</v>
      </c>
      <c r="F37" s="11">
        <v>34530.300000000003</v>
      </c>
      <c r="G37" s="11">
        <v>47469.7</v>
      </c>
    </row>
    <row r="38" spans="1:7">
      <c r="A38" s="10" t="s">
        <v>42</v>
      </c>
      <c r="B38" s="11">
        <v>70541.460000000006</v>
      </c>
      <c r="C38" s="11">
        <v>0</v>
      </c>
      <c r="D38" s="11">
        <v>70541.460000000006</v>
      </c>
      <c r="E38" s="11">
        <v>56693.65</v>
      </c>
      <c r="F38" s="11">
        <v>56693.65</v>
      </c>
      <c r="G38" s="11">
        <v>13847.81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f>SUM(B44:B52)</f>
        <v>239921.89</v>
      </c>
      <c r="C43" s="9">
        <f t="shared" ref="C43:F43" si="6">SUM(C44:C52)</f>
        <v>-5000</v>
      </c>
      <c r="D43" s="9">
        <f t="shared" si="6"/>
        <v>234921.89</v>
      </c>
      <c r="E43" s="9">
        <f t="shared" si="6"/>
        <v>27807.200000000001</v>
      </c>
      <c r="F43" s="9">
        <f t="shared" si="6"/>
        <v>27807.200000000001</v>
      </c>
      <c r="G43" s="9">
        <f t="shared" si="3"/>
        <v>207114.69</v>
      </c>
    </row>
    <row r="44" spans="1:7">
      <c r="A44" s="10" t="s">
        <v>48</v>
      </c>
      <c r="B44" s="11">
        <v>89921.89</v>
      </c>
      <c r="C44" s="11">
        <v>-5000</v>
      </c>
      <c r="D44" s="11">
        <v>84921.89</v>
      </c>
      <c r="E44" s="11">
        <v>27807.200000000001</v>
      </c>
      <c r="F44" s="11">
        <v>27807.200000000001</v>
      </c>
      <c r="G44" s="11">
        <v>57114.69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>
      <c r="A47" s="10" t="s">
        <v>51</v>
      </c>
      <c r="B47" s="11">
        <v>150000</v>
      </c>
      <c r="C47" s="11">
        <v>0</v>
      </c>
      <c r="D47" s="11">
        <v>150000</v>
      </c>
      <c r="E47" s="11">
        <v>0</v>
      </c>
      <c r="F47" s="11">
        <v>0</v>
      </c>
      <c r="G47" s="11">
        <v>150000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f>SUM(B54:B56)</f>
        <v>100000</v>
      </c>
      <c r="C53" s="9">
        <f t="shared" ref="C53:F53" si="7">SUM(C54:C56)</f>
        <v>0</v>
      </c>
      <c r="D53" s="9">
        <f t="shared" si="7"/>
        <v>100000</v>
      </c>
      <c r="E53" s="9">
        <f t="shared" si="7"/>
        <v>0</v>
      </c>
      <c r="F53" s="9">
        <f t="shared" si="7"/>
        <v>0</v>
      </c>
      <c r="G53" s="9">
        <f t="shared" si="3"/>
        <v>100000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3"/>
        <v>0</v>
      </c>
    </row>
    <row r="55" spans="1:7">
      <c r="A55" s="10" t="s">
        <v>59</v>
      </c>
      <c r="B55" s="11">
        <v>100000</v>
      </c>
      <c r="C55" s="11">
        <v>0</v>
      </c>
      <c r="D55" s="11">
        <f t="shared" ref="D55" si="8">B55+C55</f>
        <v>100000</v>
      </c>
      <c r="E55" s="11">
        <v>0</v>
      </c>
      <c r="F55" s="11">
        <v>0</v>
      </c>
      <c r="G55" s="11">
        <f t="shared" si="3"/>
        <v>100000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9">SUM(C58:C65)</f>
        <v>0</v>
      </c>
      <c r="D57" s="9">
        <f t="shared" si="9"/>
        <v>0</v>
      </c>
      <c r="E57" s="9">
        <f t="shared" si="9"/>
        <v>0</v>
      </c>
      <c r="F57" s="9">
        <f t="shared" si="9"/>
        <v>0</v>
      </c>
      <c r="G57" s="9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10">SUM(C67:C69)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1">SUM(C71:C77)</f>
        <v>0</v>
      </c>
      <c r="D70" s="9">
        <f t="shared" si="11"/>
        <v>0</v>
      </c>
      <c r="E70" s="9">
        <f t="shared" si="11"/>
        <v>0</v>
      </c>
      <c r="F70" s="9">
        <f t="shared" si="11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si="3"/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3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3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3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3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3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ref="G77" si="12">D77-E77</f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3">C80+C88+C98+C108+C118+C128+C132+C141+C145</f>
        <v>0</v>
      </c>
      <c r="D79" s="13">
        <f t="shared" si="13"/>
        <v>0</v>
      </c>
      <c r="E79" s="13">
        <f t="shared" si="13"/>
        <v>0</v>
      </c>
      <c r="F79" s="13">
        <f t="shared" si="13"/>
        <v>0</v>
      </c>
      <c r="G79" s="13">
        <f t="shared" si="13"/>
        <v>0</v>
      </c>
    </row>
    <row r="80" spans="1:7">
      <c r="A80" s="14" t="s">
        <v>9</v>
      </c>
      <c r="B80" s="13">
        <f>SUM(B81:B87)</f>
        <v>0</v>
      </c>
      <c r="C80" s="13">
        <f t="shared" ref="C80:G80" si="14">SUM(C81:C87)</f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5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5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5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5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5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5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5"/>
        <v>0</v>
      </c>
    </row>
    <row r="88" spans="1:7">
      <c r="A88" s="14" t="s">
        <v>17</v>
      </c>
      <c r="B88" s="13">
        <f>SUM(B89:B97)</f>
        <v>0</v>
      </c>
      <c r="C88" s="13">
        <f t="shared" ref="C88:F88" si="16">SUM(C89:C97)</f>
        <v>0</v>
      </c>
      <c r="D88" s="13">
        <f t="shared" si="16"/>
        <v>0</v>
      </c>
      <c r="E88" s="13">
        <f t="shared" si="16"/>
        <v>0</v>
      </c>
      <c r="F88" s="13">
        <f t="shared" si="16"/>
        <v>0</v>
      </c>
      <c r="G88" s="13">
        <f t="shared" si="15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5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5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5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5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5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5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5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5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5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7">SUM(C99:C107)</f>
        <v>0</v>
      </c>
      <c r="D98" s="13">
        <f t="shared" si="17"/>
        <v>0</v>
      </c>
      <c r="E98" s="13">
        <f t="shared" si="17"/>
        <v>0</v>
      </c>
      <c r="F98" s="13">
        <f t="shared" si="17"/>
        <v>0</v>
      </c>
      <c r="G98" s="13">
        <f t="shared" si="15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5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5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5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5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5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5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5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5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5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8">SUM(C109:C117)</f>
        <v>0</v>
      </c>
      <c r="D108" s="13">
        <f t="shared" si="18"/>
        <v>0</v>
      </c>
      <c r="E108" s="13">
        <f t="shared" si="18"/>
        <v>0</v>
      </c>
      <c r="F108" s="13">
        <f t="shared" si="18"/>
        <v>0</v>
      </c>
      <c r="G108" s="13">
        <f t="shared" si="15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5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5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5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5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5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5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5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5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5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9">SUM(C119:C127)</f>
        <v>0</v>
      </c>
      <c r="D118" s="13">
        <f t="shared" si="19"/>
        <v>0</v>
      </c>
      <c r="E118" s="13">
        <f t="shared" si="19"/>
        <v>0</v>
      </c>
      <c r="F118" s="13">
        <f t="shared" si="19"/>
        <v>0</v>
      </c>
      <c r="G118" s="13">
        <f t="shared" si="15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5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5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5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5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5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5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5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5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5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0">SUM(C129:C131)</f>
        <v>0</v>
      </c>
      <c r="D128" s="13">
        <f t="shared" si="20"/>
        <v>0</v>
      </c>
      <c r="E128" s="13">
        <f t="shared" si="20"/>
        <v>0</v>
      </c>
      <c r="F128" s="13">
        <f t="shared" si="20"/>
        <v>0</v>
      </c>
      <c r="G128" s="13">
        <f t="shared" si="15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5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5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1">SUM(C133:C140)</f>
        <v>0</v>
      </c>
      <c r="D132" s="13">
        <f t="shared" si="21"/>
        <v>0</v>
      </c>
      <c r="E132" s="13">
        <f t="shared" si="21"/>
        <v>0</v>
      </c>
      <c r="F132" s="13">
        <f t="shared" si="21"/>
        <v>0</v>
      </c>
      <c r="G132" s="13">
        <f t="shared" si="15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5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5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5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5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5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5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5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2">SUM(C142:C144)</f>
        <v>0</v>
      </c>
      <c r="D141" s="13">
        <f t="shared" si="22"/>
        <v>0</v>
      </c>
      <c r="E141" s="13">
        <f t="shared" si="22"/>
        <v>0</v>
      </c>
      <c r="F141" s="13">
        <f t="shared" si="22"/>
        <v>0</v>
      </c>
      <c r="G141" s="13">
        <f t="shared" si="15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5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5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5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3">SUM(C146:C152)</f>
        <v>0</v>
      </c>
      <c r="D145" s="13">
        <f t="shared" si="23"/>
        <v>0</v>
      </c>
      <c r="E145" s="13">
        <f t="shared" si="23"/>
        <v>0</v>
      </c>
      <c r="F145" s="13">
        <f t="shared" si="23"/>
        <v>0</v>
      </c>
      <c r="G145" s="13">
        <f t="shared" ref="G145:G152" si="24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4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4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4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4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4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4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4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14695185.32</v>
      </c>
      <c r="C154" s="13">
        <f t="shared" ref="C154:G154" si="25">C4+C79</f>
        <v>110096</v>
      </c>
      <c r="D154" s="13">
        <f t="shared" si="25"/>
        <v>14805281.32</v>
      </c>
      <c r="E154" s="13">
        <f t="shared" si="25"/>
        <v>9679287.2400000002</v>
      </c>
      <c r="F154" s="13">
        <f t="shared" si="25"/>
        <v>9679287.2400000002</v>
      </c>
      <c r="G154" s="13">
        <f t="shared" si="25"/>
        <v>5125994.08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166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SUM(B6:B19)</f>
        <v>14695185.32</v>
      </c>
      <c r="C5" s="13">
        <f t="shared" ref="C5:G5" si="0">SUM(C6:C19)</f>
        <v>110096</v>
      </c>
      <c r="D5" s="13">
        <f t="shared" si="0"/>
        <v>14805281.32</v>
      </c>
      <c r="E5" s="13">
        <f t="shared" si="0"/>
        <v>9679287.2400000002</v>
      </c>
      <c r="F5" s="13">
        <f t="shared" si="0"/>
        <v>9679287.2400000002</v>
      </c>
      <c r="G5" s="13">
        <f t="shared" si="0"/>
        <v>5125994.0799999991</v>
      </c>
    </row>
    <row r="6" spans="1:7">
      <c r="A6" s="26" t="s">
        <v>150</v>
      </c>
      <c r="B6" s="16">
        <v>979792.32</v>
      </c>
      <c r="C6" s="16">
        <v>-54687.4</v>
      </c>
      <c r="D6" s="16">
        <v>925104.92</v>
      </c>
      <c r="E6" s="16">
        <v>526270.97</v>
      </c>
      <c r="F6" s="16">
        <v>526270.97</v>
      </c>
      <c r="G6" s="16">
        <v>398833.95</v>
      </c>
    </row>
    <row r="7" spans="1:7">
      <c r="A7" s="26" t="s">
        <v>149</v>
      </c>
      <c r="B7" s="16">
        <v>988606.04</v>
      </c>
      <c r="C7" s="16">
        <v>90</v>
      </c>
      <c r="D7" s="16">
        <v>988696.04</v>
      </c>
      <c r="E7" s="16">
        <v>502947.2</v>
      </c>
      <c r="F7" s="16">
        <v>502947.2</v>
      </c>
      <c r="G7" s="16">
        <v>485748.84</v>
      </c>
    </row>
    <row r="8" spans="1:7">
      <c r="A8" s="26" t="s">
        <v>151</v>
      </c>
      <c r="B8" s="16">
        <v>358266.6</v>
      </c>
      <c r="C8" s="16">
        <v>10707.07</v>
      </c>
      <c r="D8" s="16">
        <v>368973.67</v>
      </c>
      <c r="E8" s="16">
        <v>238544.53</v>
      </c>
      <c r="F8" s="16">
        <v>238544.53</v>
      </c>
      <c r="G8" s="16">
        <v>130429.14</v>
      </c>
    </row>
    <row r="9" spans="1:7">
      <c r="A9" s="26" t="s">
        <v>152</v>
      </c>
      <c r="B9" s="16">
        <v>1512487.72</v>
      </c>
      <c r="C9" s="16">
        <v>-1610</v>
      </c>
      <c r="D9" s="16">
        <v>1510877.72</v>
      </c>
      <c r="E9" s="16">
        <v>1049523.43</v>
      </c>
      <c r="F9" s="16">
        <v>1049523.43</v>
      </c>
      <c r="G9" s="16">
        <v>461354.29</v>
      </c>
    </row>
    <row r="10" spans="1:7">
      <c r="A10" s="26" t="s">
        <v>153</v>
      </c>
      <c r="B10" s="16">
        <v>766579.33</v>
      </c>
      <c r="C10" s="16">
        <v>92661.67</v>
      </c>
      <c r="D10" s="16">
        <v>859241</v>
      </c>
      <c r="E10" s="16">
        <v>634662.56000000006</v>
      </c>
      <c r="F10" s="16">
        <v>634662.56000000006</v>
      </c>
      <c r="G10" s="16">
        <v>224578.44</v>
      </c>
    </row>
    <row r="11" spans="1:7">
      <c r="A11" s="26" t="s">
        <v>154</v>
      </c>
      <c r="B11" s="16">
        <v>483533.62</v>
      </c>
      <c r="C11" s="16">
        <v>-500</v>
      </c>
      <c r="D11" s="16">
        <v>483033.62</v>
      </c>
      <c r="E11" s="16">
        <v>303037.55</v>
      </c>
      <c r="F11" s="16">
        <v>303037.55</v>
      </c>
      <c r="G11" s="16">
        <v>179996.07</v>
      </c>
    </row>
    <row r="12" spans="1:7">
      <c r="A12" s="26" t="s">
        <v>155</v>
      </c>
      <c r="B12" s="16">
        <v>746301</v>
      </c>
      <c r="C12" s="16">
        <v>698.05</v>
      </c>
      <c r="D12" s="16">
        <v>746999.05</v>
      </c>
      <c r="E12" s="16">
        <v>483573.98</v>
      </c>
      <c r="F12" s="16">
        <v>483573.98</v>
      </c>
      <c r="G12" s="16">
        <v>263425.07</v>
      </c>
    </row>
    <row r="13" spans="1:7">
      <c r="A13" s="26" t="s">
        <v>156</v>
      </c>
      <c r="B13" s="16">
        <v>488817.54</v>
      </c>
      <c r="C13" s="16">
        <v>64419.31</v>
      </c>
      <c r="D13" s="16">
        <v>553236.85</v>
      </c>
      <c r="E13" s="16">
        <v>468356.55</v>
      </c>
      <c r="F13" s="16">
        <v>468356.55</v>
      </c>
      <c r="G13" s="16">
        <v>84880.3</v>
      </c>
    </row>
    <row r="14" spans="1:7">
      <c r="A14" s="26" t="s">
        <v>157</v>
      </c>
      <c r="B14" s="16">
        <v>785121.27</v>
      </c>
      <c r="C14" s="16">
        <v>82886</v>
      </c>
      <c r="D14" s="16">
        <v>868007.27</v>
      </c>
      <c r="E14" s="16">
        <v>622535.87</v>
      </c>
      <c r="F14" s="16">
        <v>622535.87</v>
      </c>
      <c r="G14" s="16">
        <v>245471.4</v>
      </c>
    </row>
    <row r="15" spans="1:7">
      <c r="A15" s="26" t="s">
        <v>158</v>
      </c>
      <c r="B15" s="16">
        <v>1768246.86</v>
      </c>
      <c r="C15" s="16">
        <v>-7405.6</v>
      </c>
      <c r="D15" s="16">
        <v>1760841.26</v>
      </c>
      <c r="E15" s="16">
        <v>1277652.1399999999</v>
      </c>
      <c r="F15" s="16">
        <v>1277652.1399999999</v>
      </c>
      <c r="G15" s="16">
        <v>483189.12</v>
      </c>
    </row>
    <row r="16" spans="1:7">
      <c r="A16" s="26" t="s">
        <v>159</v>
      </c>
      <c r="B16" s="16">
        <v>564758.16</v>
      </c>
      <c r="C16" s="16">
        <v>2290</v>
      </c>
      <c r="D16" s="16">
        <v>567048.16</v>
      </c>
      <c r="E16" s="16">
        <v>398718.32</v>
      </c>
      <c r="F16" s="16">
        <v>398718.32</v>
      </c>
      <c r="G16" s="16">
        <v>168329.84</v>
      </c>
    </row>
    <row r="17" spans="1:7">
      <c r="A17" s="26" t="s">
        <v>160</v>
      </c>
      <c r="B17" s="16">
        <v>70541.460000000006</v>
      </c>
      <c r="C17" s="16">
        <v>0</v>
      </c>
      <c r="D17" s="16">
        <v>70541.460000000006</v>
      </c>
      <c r="E17" s="16">
        <v>56693.65</v>
      </c>
      <c r="F17" s="16">
        <v>56693.65</v>
      </c>
      <c r="G17" s="16">
        <v>13847.81</v>
      </c>
    </row>
    <row r="18" spans="1:7">
      <c r="A18" s="26" t="s">
        <v>161</v>
      </c>
      <c r="B18" s="16">
        <v>2421021.73</v>
      </c>
      <c r="C18" s="16">
        <v>14389.58</v>
      </c>
      <c r="D18" s="16">
        <v>2435411.31</v>
      </c>
      <c r="E18" s="16">
        <v>1456563.01</v>
      </c>
      <c r="F18" s="16">
        <v>1456563.01</v>
      </c>
      <c r="G18" s="16">
        <v>978848.3</v>
      </c>
    </row>
    <row r="19" spans="1:7">
      <c r="A19" s="26" t="s">
        <v>162</v>
      </c>
      <c r="B19" s="16">
        <v>2761111.67</v>
      </c>
      <c r="C19" s="16">
        <v>-93842.68</v>
      </c>
      <c r="D19" s="16">
        <v>2667268.9900000002</v>
      </c>
      <c r="E19" s="16">
        <v>1660207.48</v>
      </c>
      <c r="F19" s="16">
        <v>1660207.48</v>
      </c>
      <c r="G19" s="16">
        <v>1007061.51</v>
      </c>
    </row>
    <row r="20" spans="1:7">
      <c r="A20" s="26"/>
      <c r="B20" s="16"/>
      <c r="C20" s="16"/>
      <c r="D20" s="16"/>
      <c r="E20" s="16"/>
      <c r="F20" s="16"/>
      <c r="G20" s="16"/>
    </row>
    <row r="21" spans="1:7">
      <c r="A21" s="27" t="s">
        <v>98</v>
      </c>
      <c r="B21" s="16"/>
      <c r="C21" s="16"/>
      <c r="D21" s="16"/>
      <c r="E21" s="16"/>
      <c r="F21" s="16"/>
      <c r="G21" s="16"/>
    </row>
    <row r="22" spans="1:7">
      <c r="A22" s="27" t="s">
        <v>99</v>
      </c>
      <c r="B22" s="13">
        <f>SUM(B23:B30)</f>
        <v>0</v>
      </c>
      <c r="C22" s="13">
        <f t="shared" ref="C22:G22" si="1">SUM(C23:C30)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</row>
    <row r="23" spans="1:7">
      <c r="A23" s="26" t="s">
        <v>90</v>
      </c>
      <c r="B23" s="16"/>
      <c r="C23" s="16"/>
      <c r="D23" s="16"/>
      <c r="E23" s="16"/>
      <c r="F23" s="16"/>
      <c r="G23" s="16">
        <f t="shared" ref="G23:G30" si="2">D23-E23</f>
        <v>0</v>
      </c>
    </row>
    <row r="24" spans="1:7">
      <c r="A24" s="26" t="s">
        <v>91</v>
      </c>
      <c r="B24" s="16"/>
      <c r="C24" s="16"/>
      <c r="D24" s="16"/>
      <c r="E24" s="16"/>
      <c r="F24" s="16"/>
      <c r="G24" s="16">
        <f t="shared" si="2"/>
        <v>0</v>
      </c>
    </row>
    <row r="25" spans="1:7">
      <c r="A25" s="26" t="s">
        <v>92</v>
      </c>
      <c r="B25" s="16"/>
      <c r="C25" s="16"/>
      <c r="D25" s="16"/>
      <c r="E25" s="16"/>
      <c r="F25" s="16"/>
      <c r="G25" s="16">
        <f t="shared" si="2"/>
        <v>0</v>
      </c>
    </row>
    <row r="26" spans="1:7">
      <c r="A26" s="26" t="s">
        <v>93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26" t="s">
        <v>94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26" t="s">
        <v>95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26" t="s">
        <v>96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26" t="s">
        <v>97</v>
      </c>
      <c r="B30" s="16"/>
      <c r="C30" s="16"/>
      <c r="D30" s="16"/>
      <c r="E30" s="16"/>
      <c r="F30" s="16"/>
      <c r="G30" s="16">
        <f t="shared" si="2"/>
        <v>0</v>
      </c>
    </row>
    <row r="31" spans="1:7" ht="5.0999999999999996" customHeight="1">
      <c r="A31" s="28"/>
      <c r="B31" s="16"/>
      <c r="C31" s="16"/>
      <c r="D31" s="16"/>
      <c r="E31" s="16"/>
      <c r="F31" s="16"/>
      <c r="G31" s="16"/>
    </row>
    <row r="32" spans="1:7">
      <c r="A32" s="25" t="s">
        <v>83</v>
      </c>
      <c r="B32" s="13">
        <f t="shared" ref="B32:G32" si="3">B5+B22</f>
        <v>14695185.32</v>
      </c>
      <c r="C32" s="13">
        <f t="shared" si="3"/>
        <v>110096</v>
      </c>
      <c r="D32" s="13">
        <f t="shared" si="3"/>
        <v>14805281.32</v>
      </c>
      <c r="E32" s="13">
        <f t="shared" si="3"/>
        <v>9679287.2400000002</v>
      </c>
      <c r="F32" s="13">
        <f t="shared" si="3"/>
        <v>9679287.2400000002</v>
      </c>
      <c r="G32" s="13">
        <f t="shared" si="3"/>
        <v>5125994.0799999991</v>
      </c>
    </row>
    <row r="33" spans="1:7" ht="5.0999999999999996" customHeight="1">
      <c r="A33" s="29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topLeftCell="A10" workbookViewId="0">
      <selection activeCell="D23" sqref="D23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63.75" customHeight="1">
      <c r="A1" s="49" t="s">
        <v>164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14695185.32</v>
      </c>
      <c r="C5" s="13">
        <f t="shared" ref="C5:G5" si="0">C6+C16+C25+C36</f>
        <v>110096.00000000001</v>
      </c>
      <c r="D5" s="13">
        <f t="shared" si="0"/>
        <v>14805281.32</v>
      </c>
      <c r="E5" s="13">
        <f t="shared" si="0"/>
        <v>9679287.2400000002</v>
      </c>
      <c r="F5" s="13">
        <f t="shared" si="0"/>
        <v>9679287.2400000002</v>
      </c>
      <c r="G5" s="13">
        <f t="shared" si="0"/>
        <v>5125994.08</v>
      </c>
    </row>
    <row r="6" spans="1:7">
      <c r="A6" s="12" t="s">
        <v>101</v>
      </c>
      <c r="B6" s="13">
        <f>SUM(B7:B14)</f>
        <v>6733834</v>
      </c>
      <c r="C6" s="13">
        <f t="shared" ref="C6:G6" si="1">SUM(C7:C14)</f>
        <v>96094.570000000022</v>
      </c>
      <c r="D6" s="13">
        <f t="shared" si="1"/>
        <v>6829928.5700000003</v>
      </c>
      <c r="E6" s="13">
        <f t="shared" si="1"/>
        <v>4373968.92</v>
      </c>
      <c r="F6" s="13">
        <f t="shared" si="1"/>
        <v>4373968.92</v>
      </c>
      <c r="G6" s="13">
        <f t="shared" si="1"/>
        <v>2455959.6500000004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>
        <v>1551700.6</v>
      </c>
      <c r="C8" s="16">
        <v>175547.67</v>
      </c>
      <c r="D8" s="16">
        <f>B8+C8</f>
        <v>1727248.27</v>
      </c>
      <c r="E8" s="55">
        <v>1257198.43</v>
      </c>
      <c r="F8" s="55">
        <v>1257198.43</v>
      </c>
      <c r="G8" s="55">
        <v>470049.84</v>
      </c>
    </row>
    <row r="9" spans="1:7">
      <c r="A9" s="15" t="s">
        <v>104</v>
      </c>
      <c r="B9" s="16">
        <v>2761111.67</v>
      </c>
      <c r="C9" s="16">
        <v>-93842.68</v>
      </c>
      <c r="D9" s="16">
        <f>B9+C9</f>
        <v>2667268.9899999998</v>
      </c>
      <c r="E9" s="55">
        <v>1660207.48</v>
      </c>
      <c r="F9" s="55">
        <v>1660207.48</v>
      </c>
      <c r="G9" s="55">
        <v>1007061.51</v>
      </c>
    </row>
    <row r="10" spans="1:7">
      <c r="A10" s="15" t="s">
        <v>105</v>
      </c>
      <c r="B10" s="16">
        <v>0</v>
      </c>
      <c r="C10" s="16">
        <v>0</v>
      </c>
      <c r="D10" s="16">
        <f t="shared" ref="D10:D14" si="2">B10+C10</f>
        <v>0</v>
      </c>
      <c r="E10" s="16">
        <v>0</v>
      </c>
      <c r="F10" s="16">
        <v>0</v>
      </c>
      <c r="G10" s="16">
        <v>0</v>
      </c>
    </row>
    <row r="11" spans="1:7">
      <c r="A11" s="15" t="s">
        <v>106</v>
      </c>
      <c r="B11" s="16">
        <v>2421021.73</v>
      </c>
      <c r="C11" s="16">
        <v>14389.58</v>
      </c>
      <c r="D11" s="16">
        <f t="shared" si="2"/>
        <v>2435411.31</v>
      </c>
      <c r="E11" s="55">
        <v>1456563.01</v>
      </c>
      <c r="F11" s="55">
        <v>1456563.01</v>
      </c>
      <c r="G11" s="55">
        <v>978848.3</v>
      </c>
    </row>
    <row r="12" spans="1:7">
      <c r="A12" s="15" t="s">
        <v>107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v>0</v>
      </c>
    </row>
    <row r="13" spans="1:7">
      <c r="A13" s="15" t="s">
        <v>108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v>0</v>
      </c>
    </row>
    <row r="14" spans="1:7">
      <c r="A14" s="15" t="s">
        <v>109</v>
      </c>
      <c r="B14" s="16">
        <v>0</v>
      </c>
      <c r="C14" s="16">
        <v>0</v>
      </c>
      <c r="D14" s="16">
        <f t="shared" si="2"/>
        <v>0</v>
      </c>
      <c r="E14" s="16">
        <v>0</v>
      </c>
      <c r="F14" s="16">
        <v>0</v>
      </c>
      <c r="G14" s="16"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7961351.3200000003</v>
      </c>
      <c r="C16" s="13">
        <f t="shared" ref="C16:F16" si="3">SUM(C17:C23)</f>
        <v>14001.429999999998</v>
      </c>
      <c r="D16" s="13">
        <f t="shared" si="3"/>
        <v>7975352.75</v>
      </c>
      <c r="E16" s="13">
        <f t="shared" si="3"/>
        <v>5305318.32</v>
      </c>
      <c r="F16" s="13">
        <f t="shared" si="3"/>
        <v>5305318.32</v>
      </c>
      <c r="G16" s="13">
        <f t="shared" ref="G10:G71" si="4">D16-E16</f>
        <v>2670034.4299999997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4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4"/>
        <v>0</v>
      </c>
    </row>
    <row r="19" spans="1:7">
      <c r="A19" s="15" t="s">
        <v>113</v>
      </c>
      <c r="B19" s="16">
        <v>1768246.86</v>
      </c>
      <c r="C19" s="16">
        <v>-7405.6</v>
      </c>
      <c r="D19" s="16">
        <f t="shared" ref="D19:D22" si="5">B19+C19</f>
        <v>1760841.26</v>
      </c>
      <c r="E19" s="16">
        <v>1277652.1399999999</v>
      </c>
      <c r="F19" s="16">
        <v>1277652.1399999999</v>
      </c>
      <c r="G19" s="16">
        <v>483189.12</v>
      </c>
    </row>
    <row r="20" spans="1:7">
      <c r="A20" s="15" t="s">
        <v>114</v>
      </c>
      <c r="B20" s="16">
        <v>0</v>
      </c>
      <c r="C20" s="16"/>
      <c r="D20" s="16">
        <f t="shared" si="5"/>
        <v>0</v>
      </c>
      <c r="E20" s="16">
        <v>0</v>
      </c>
      <c r="F20" s="16">
        <v>0</v>
      </c>
      <c r="G20" s="16">
        <v>0</v>
      </c>
    </row>
    <row r="21" spans="1:7">
      <c r="A21" s="15" t="s">
        <v>115</v>
      </c>
      <c r="B21" s="16">
        <v>2258788.7200000002</v>
      </c>
      <c r="C21" s="16">
        <v>-911.95</v>
      </c>
      <c r="D21" s="16">
        <f t="shared" si="5"/>
        <v>2257876.77</v>
      </c>
      <c r="E21" s="16">
        <v>1533097.41</v>
      </c>
      <c r="F21" s="16">
        <v>1533097.41</v>
      </c>
      <c r="G21" s="16">
        <v>724779.36</v>
      </c>
    </row>
    <row r="22" spans="1:7">
      <c r="A22" s="15" t="s">
        <v>116</v>
      </c>
      <c r="B22" s="16">
        <v>3934315.74</v>
      </c>
      <c r="C22" s="16">
        <v>22318.98</v>
      </c>
      <c r="D22" s="16">
        <f t="shared" si="5"/>
        <v>3956634.72</v>
      </c>
      <c r="E22" s="16">
        <v>2494568.77</v>
      </c>
      <c r="F22" s="16">
        <v>2494568.77</v>
      </c>
      <c r="G22" s="16">
        <v>1462065.95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4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4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4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4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4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4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4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4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4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4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4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7">SUM(C37:C40)</f>
        <v>0</v>
      </c>
      <c r="D36" s="13">
        <f t="shared" si="7"/>
        <v>0</v>
      </c>
      <c r="E36" s="13">
        <f t="shared" si="7"/>
        <v>0</v>
      </c>
      <c r="F36" s="13">
        <f t="shared" si="7"/>
        <v>0</v>
      </c>
      <c r="G36" s="13">
        <f t="shared" si="4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4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4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4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4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8">C43+C53+C62+C73</f>
        <v>0</v>
      </c>
      <c r="D42" s="13">
        <f t="shared" si="8"/>
        <v>0</v>
      </c>
      <c r="E42" s="13">
        <f t="shared" si="8"/>
        <v>0</v>
      </c>
      <c r="F42" s="13">
        <f t="shared" si="8"/>
        <v>0</v>
      </c>
      <c r="G42" s="13">
        <f t="shared" si="4"/>
        <v>0</v>
      </c>
    </row>
    <row r="43" spans="1:7">
      <c r="A43" s="12" t="s">
        <v>101</v>
      </c>
      <c r="B43" s="13">
        <f>SUM(B44:B51)</f>
        <v>0</v>
      </c>
      <c r="C43" s="13">
        <f t="shared" ref="C43:F43" si="9">SUM(C44:C51)</f>
        <v>0</v>
      </c>
      <c r="D43" s="13">
        <f t="shared" si="9"/>
        <v>0</v>
      </c>
      <c r="E43" s="13">
        <f t="shared" si="9"/>
        <v>0</v>
      </c>
      <c r="F43" s="13">
        <f t="shared" si="9"/>
        <v>0</v>
      </c>
      <c r="G43" s="13">
        <f t="shared" si="4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4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4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4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4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4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4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4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4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10">SUM(C54:C60)</f>
        <v>0</v>
      </c>
      <c r="D53" s="13">
        <f t="shared" si="10"/>
        <v>0</v>
      </c>
      <c r="E53" s="13">
        <f t="shared" si="10"/>
        <v>0</v>
      </c>
      <c r="F53" s="13">
        <f t="shared" si="10"/>
        <v>0</v>
      </c>
      <c r="G53" s="13">
        <f t="shared" si="4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4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4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4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4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4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4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4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11">SUM(C63:C71)</f>
        <v>0</v>
      </c>
      <c r="D62" s="13">
        <f t="shared" si="11"/>
        <v>0</v>
      </c>
      <c r="E62" s="13">
        <f t="shared" si="11"/>
        <v>0</v>
      </c>
      <c r="F62" s="13">
        <f t="shared" si="11"/>
        <v>0</v>
      </c>
      <c r="G62" s="13">
        <f t="shared" si="4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4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4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4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4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4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4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4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4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4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2">SUM(C74:C77)</f>
        <v>0</v>
      </c>
      <c r="D73" s="13">
        <f t="shared" si="12"/>
        <v>0</v>
      </c>
      <c r="E73" s="13">
        <f t="shared" si="12"/>
        <v>0</v>
      </c>
      <c r="F73" s="13">
        <f t="shared" si="12"/>
        <v>0</v>
      </c>
      <c r="G73" s="13">
        <f t="shared" ref="G73:G77" si="13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3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3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3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3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14695185.32</v>
      </c>
      <c r="C79" s="13">
        <f t="shared" ref="C79:G79" si="14">C5+C42</f>
        <v>110096.00000000001</v>
      </c>
      <c r="D79" s="13">
        <f t="shared" si="14"/>
        <v>14805281.32</v>
      </c>
      <c r="E79" s="13">
        <f t="shared" si="14"/>
        <v>9679287.2400000002</v>
      </c>
      <c r="F79" s="13">
        <f t="shared" si="14"/>
        <v>9679287.2400000002</v>
      </c>
      <c r="G79" s="13">
        <f t="shared" si="14"/>
        <v>5125994.08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4" sqref="G14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163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11382726.34</v>
      </c>
      <c r="C4" s="39">
        <f t="shared" ref="C4:G4" si="0">C5+C6+C7+C10+C11+C14</f>
        <v>0</v>
      </c>
      <c r="D4" s="39">
        <f t="shared" si="0"/>
        <v>11382726.34</v>
      </c>
      <c r="E4" s="39">
        <f t="shared" si="0"/>
        <v>5447228.4399999995</v>
      </c>
      <c r="F4" s="39">
        <f t="shared" si="0"/>
        <v>5447228.4399999995</v>
      </c>
      <c r="G4" s="39">
        <f t="shared" si="0"/>
        <v>5935497.9000000004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11382726.34</v>
      </c>
      <c r="C7" s="13">
        <f t="shared" ref="C7:G7" si="1">SUM(C8:C9)</f>
        <v>0</v>
      </c>
      <c r="D7" s="13">
        <f t="shared" si="1"/>
        <v>11382726.34</v>
      </c>
      <c r="E7" s="13">
        <f t="shared" si="1"/>
        <v>5447228.4399999995</v>
      </c>
      <c r="F7" s="13">
        <f t="shared" si="1"/>
        <v>5447228.4399999995</v>
      </c>
      <c r="G7" s="13">
        <f t="shared" si="1"/>
        <v>5935497.9000000004</v>
      </c>
    </row>
    <row r="8" spans="1:7">
      <c r="A8" s="33" t="s">
        <v>139</v>
      </c>
      <c r="B8" s="16">
        <v>11382726.34</v>
      </c>
      <c r="C8" s="16">
        <v>0</v>
      </c>
      <c r="D8" s="16">
        <v>11382726.34</v>
      </c>
      <c r="E8" s="16">
        <v>5447228.4399999995</v>
      </c>
      <c r="F8" s="16">
        <v>5447228.4399999995</v>
      </c>
      <c r="G8" s="16">
        <v>5935497.9000000004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ref="G9:G14" si="2">D9-E9</f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11382726.34</v>
      </c>
      <c r="C27" s="13">
        <f t="shared" ref="C27:G27" si="8">C4+C16</f>
        <v>0</v>
      </c>
      <c r="D27" s="13">
        <f t="shared" si="8"/>
        <v>11382726.34</v>
      </c>
      <c r="E27" s="13">
        <f t="shared" si="8"/>
        <v>5447228.4399999995</v>
      </c>
      <c r="F27" s="13">
        <f t="shared" si="8"/>
        <v>5447228.4399999995</v>
      </c>
      <c r="G27" s="13">
        <f t="shared" si="8"/>
        <v>5935497.9000000004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2017-10-25T17:37:15Z</cp:lastPrinted>
  <dcterms:created xsi:type="dcterms:W3CDTF">2017-01-11T17:22:36Z</dcterms:created>
  <dcterms:modified xsi:type="dcterms:W3CDTF">2017-10-25T17:51:11Z</dcterms:modified>
</cp:coreProperties>
</file>